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:\ES\Badanie przekroczeń cieków wodnych\2025\Załącznik nr 1_2026_2027\do przekazania\Formularze cenowe\"/>
    </mc:Choice>
  </mc:AlternateContent>
  <xr:revisionPtr revIDLastSave="0" documentId="13_ncr:1_{CA8A73FD-A113-4AC1-94ED-D48738707AFD}" xr6:coauthVersionLast="47" xr6:coauthVersionMax="47" xr10:uidLastSave="{00000000-0000-0000-0000-000000000000}"/>
  <bookViews>
    <workbookView xWindow="-28920" yWindow="855" windowWidth="29040" windowHeight="15720" xr2:uid="{0A988F6C-CA2C-49CA-BBF4-50B9A8AD57C9}"/>
  </bookViews>
  <sheets>
    <sheet name="Załącznik nr 1" sheetId="1" r:id="rId1"/>
  </sheets>
  <definedNames>
    <definedName name="__xlnm._FilterDatabase" localSheetId="0">#N/A</definedName>
    <definedName name="__xlnm._FilterDatabase_1">#N/A</definedName>
    <definedName name="Lista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6" i="1" l="1"/>
  <c r="J46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24" i="1"/>
  <c r="N23" i="1"/>
  <c r="N22" i="1"/>
  <c r="N21" i="1"/>
  <c r="N20" i="1"/>
  <c r="N19" i="1"/>
  <c r="N18" i="1"/>
  <c r="N17" i="1"/>
  <c r="N8" i="1"/>
  <c r="N9" i="1"/>
  <c r="N10" i="1"/>
  <c r="N11" i="1"/>
  <c r="N12" i="1"/>
  <c r="N13" i="1"/>
  <c r="N14" i="1"/>
  <c r="N15" i="1"/>
  <c r="N16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7" i="1"/>
  <c r="N7" i="1" s="1"/>
  <c r="N38" i="1" s="1"/>
  <c r="J42" i="1"/>
  <c r="J41" i="1"/>
  <c r="I41" i="1"/>
  <c r="H41" i="1"/>
  <c r="I45" i="1"/>
  <c r="I43" i="1"/>
  <c r="H43" i="1"/>
  <c r="J43" i="1"/>
  <c r="H42" i="1"/>
  <c r="I42" i="1"/>
  <c r="H44" i="1"/>
  <c r="J44" i="1"/>
  <c r="I44" i="1"/>
  <c r="H45" i="1"/>
  <c r="J45" i="1"/>
  <c r="N41" i="1" l="1"/>
  <c r="N42" i="1" s="1"/>
</calcChain>
</file>

<file path=xl/sharedStrings.xml><?xml version="1.0" encoding="utf-8"?>
<sst xmlns="http://schemas.openxmlformats.org/spreadsheetml/2006/main" count="448" uniqueCount="178">
  <si>
    <t>Badania Podstawowe w ramach zamówienia podstawowego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</si>
  <si>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</si>
  <si>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</si>
  <si>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</si>
  <si>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</si>
  <si>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</si>
  <si>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</si>
  <si>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</si>
  <si>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</si>
  <si>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</si>
  <si>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</si>
  <si>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</si>
  <si>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</si>
  <si>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</si>
  <si>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</si>
  <si>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</si>
  <si>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</si>
  <si>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</si>
  <si>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XVIII</t>
  </si>
  <si>
    <t>Etap pierwszy</t>
  </si>
  <si>
    <t>Etap końcowy</t>
  </si>
  <si>
    <t>Lp.</t>
  </si>
  <si>
    <t xml:space="preserve">Oddział </t>
  </si>
  <si>
    <t>Odcinek eksploatacyjny</t>
  </si>
  <si>
    <t>Gazociąg</t>
  </si>
  <si>
    <t>Średnica gazociagu</t>
  </si>
  <si>
    <t>Nazwa cieku</t>
  </si>
  <si>
    <t xml:space="preserve">Miejscowość </t>
  </si>
  <si>
    <t>Szerokość przekroczenia[m]</t>
  </si>
  <si>
    <t xml:space="preserve">cena jednostkowa netto badania wg zakresu A1,A2,A3 </t>
  </si>
  <si>
    <t>cena netto badania wykonania  wariant C</t>
  </si>
  <si>
    <t xml:space="preserve">cena netto wykonania badania wariant D </t>
  </si>
  <si>
    <t>Wartość  jednostkowa netto
(suma kol X, XI i XII)</t>
  </si>
  <si>
    <t>Wartość całkowita netto uwzględniająca łączną ilość badań wskazaną
w kol. XV i XVII  dla lokalizacji</t>
  </si>
  <si>
    <t>Gdańsk</t>
  </si>
  <si>
    <t>Gustorzyn - Pruszcz Gdański</t>
  </si>
  <si>
    <t>DN300</t>
  </si>
  <si>
    <t>rzeka Wisła</t>
  </si>
  <si>
    <t>A1+C</t>
  </si>
  <si>
    <t>2 razy</t>
  </si>
  <si>
    <t xml:space="preserve">maj, październik </t>
  </si>
  <si>
    <t>Juszkowo - Wiczlino</t>
  </si>
  <si>
    <t>Pruszcz Gdański - Wiczlino</t>
  </si>
  <si>
    <t>rzeka Radunia</t>
  </si>
  <si>
    <t>Biekówko/Lublewo Gdańskie</t>
  </si>
  <si>
    <t>A2+D</t>
  </si>
  <si>
    <t>1 raz</t>
  </si>
  <si>
    <t>czerwiec</t>
  </si>
  <si>
    <t>Sopieszyno - Lębork</t>
  </si>
  <si>
    <t>Wiczlino - Lębork</t>
  </si>
  <si>
    <t>DN200</t>
  </si>
  <si>
    <t>rzeka Reda</t>
  </si>
  <si>
    <t>Strzebielino</t>
  </si>
  <si>
    <t>A3+D</t>
  </si>
  <si>
    <t>rzeka Łeba</t>
  </si>
  <si>
    <t>Wielistowo</t>
  </si>
  <si>
    <t>rzeka Bolszewka</t>
  </si>
  <si>
    <t>Luzino</t>
  </si>
  <si>
    <t>rzeka Węgorza</t>
  </si>
  <si>
    <t>Węgornia</t>
  </si>
  <si>
    <t>rzeka Gościcina</t>
  </si>
  <si>
    <t>Dąbrówka</t>
  </si>
  <si>
    <t>A2</t>
  </si>
  <si>
    <t>Lisewo - Budy</t>
  </si>
  <si>
    <t>DN400</t>
  </si>
  <si>
    <t>kanał Trynka</t>
  </si>
  <si>
    <t>Grudziądz</t>
  </si>
  <si>
    <t>rzeka Osa</t>
  </si>
  <si>
    <t>Rogóźno - Tymawa</t>
  </si>
  <si>
    <t>Gustorzyn - Reszki</t>
  </si>
  <si>
    <t>DN500</t>
  </si>
  <si>
    <t>rzeka Liwa</t>
  </si>
  <si>
    <t>Mareza</t>
  </si>
  <si>
    <t>Budy - Benowo</t>
  </si>
  <si>
    <t>Kamionka</t>
  </si>
  <si>
    <t>A3</t>
  </si>
  <si>
    <t>Benowo</t>
  </si>
  <si>
    <t>Przekroczenie rz. Wisły (Łęg Witoszyn)</t>
  </si>
  <si>
    <t>Głowina - WRG I Włocławek 1</t>
  </si>
  <si>
    <t>Łęg Witoszyn/Korabniki</t>
  </si>
  <si>
    <t>Nowiny Brdowskie - Włocławek</t>
  </si>
  <si>
    <t>rzeka Zgłowiączka</t>
  </si>
  <si>
    <t>Stary Brześć Kolonia/Folborz Parcele</t>
  </si>
  <si>
    <t>A1+D</t>
  </si>
  <si>
    <t>Przekroczenie rz. Wisły (Kaszczorek)</t>
  </si>
  <si>
    <t>Toruń</t>
  </si>
  <si>
    <t>Kuchnia - Juszkowo</t>
  </si>
  <si>
    <t>kanał Granicznik</t>
  </si>
  <si>
    <t>Międzyłęż/Wielka Słońca</t>
  </si>
  <si>
    <t>dopływ kanału Granicznik</t>
  </si>
  <si>
    <t>Mały Garc</t>
  </si>
  <si>
    <t>Struga Subkowska (Drybok)</t>
  </si>
  <si>
    <t>Narkowy</t>
  </si>
  <si>
    <t>kanał Młyński (Młynówka)</t>
  </si>
  <si>
    <t>Rokitki</t>
  </si>
  <si>
    <t>rzeka Kłodawa</t>
  </si>
  <si>
    <t>Rusocin</t>
  </si>
  <si>
    <t>Granica gminy Pelplin - Kolnik</t>
  </si>
  <si>
    <t>struga Subkowska (Drybok)</t>
  </si>
  <si>
    <t>Kolnik - rzeka Radunia</t>
  </si>
  <si>
    <t>Reszki - Wilkowo</t>
  </si>
  <si>
    <t>Słupsk - Reszki</t>
  </si>
  <si>
    <t>DN700</t>
  </si>
  <si>
    <t>Godętowo</t>
  </si>
  <si>
    <t>Wilkowo - Gorzyno</t>
  </si>
  <si>
    <t>kanał Przyłebski</t>
  </si>
  <si>
    <t>Żelazkowo</t>
  </si>
  <si>
    <t>rzeka Stara Łeba</t>
  </si>
  <si>
    <t>Damnica - Reblino</t>
  </si>
  <si>
    <t>rzeka Gleźna</t>
  </si>
  <si>
    <t>Wieszyno</t>
  </si>
  <si>
    <t>Badania dodatkowe w ramach prawa opcji</t>
  </si>
  <si>
    <t>Wariant badania</t>
  </si>
  <si>
    <t>Opis</t>
  </si>
  <si>
    <t>Szacunkowa liczba badań</t>
  </si>
  <si>
    <t>Cena jednostkowa netto</t>
  </si>
  <si>
    <t>VAT</t>
  </si>
  <si>
    <t>Cena jednostkowa brutto</t>
  </si>
  <si>
    <t>Wartość zleceń netto (iloczyn kolumny III i IV)</t>
  </si>
  <si>
    <t>Wartość zleceń brutto</t>
  </si>
  <si>
    <t>Stawka VAT</t>
  </si>
  <si>
    <t>A1</t>
  </si>
  <si>
    <t>szerokość przekroczenia powyżej 25m</t>
  </si>
  <si>
    <t>Kwota VAT</t>
  </si>
  <si>
    <t>szerokość przekroczenia od 10 do 25 metrów lub zbiorniki z wodą stojącą</t>
  </si>
  <si>
    <t>C</t>
  </si>
  <si>
    <t>Wykonanie numerycznego modelu dna wraz z warstwicami głebokości oraz przestrzennnym modelm dna</t>
  </si>
  <si>
    <t>D</t>
  </si>
  <si>
    <t>Wykonanie szkicu geodezyjnego</t>
  </si>
  <si>
    <t>Wartośc netto wynagrodzenia za badania dodatkowe   (suma szacowanych badań z kolumny nr VII)</t>
  </si>
  <si>
    <t xml:space="preserve">UWAGI: 1.  Wykonawca wypełnia kolumny na zielono, wartości jednostkowe  netto sumują się automatycznie </t>
  </si>
  <si>
    <t xml:space="preserve">               2    *Opis wariantów badań Rozdział II Załącznik nr 1 do SWZ</t>
  </si>
  <si>
    <t>Gustorzyn - Izbica Kujawska DN700</t>
  </si>
  <si>
    <t>Gustorzyn - Nowiny Brdowskie DN700</t>
  </si>
  <si>
    <t>6+890</t>
  </si>
  <si>
    <t>-</t>
  </si>
  <si>
    <t>15+282</t>
  </si>
  <si>
    <t>20+884</t>
  </si>
  <si>
    <t>7+935</t>
  </si>
  <si>
    <t>28+062</t>
  </si>
  <si>
    <t>62+842</t>
  </si>
  <si>
    <t>62+978</t>
  </si>
  <si>
    <t>61+493</t>
  </si>
  <si>
    <t>16+550</t>
  </si>
  <si>
    <t>37+962</t>
  </si>
  <si>
    <t>oczko wodne śródleśne</t>
  </si>
  <si>
    <t>35+230</t>
  </si>
  <si>
    <t>29+900 (685+000)</t>
  </si>
  <si>
    <t>0+275 (685+000)</t>
  </si>
  <si>
    <t>5+151</t>
  </si>
  <si>
    <t>3+600</t>
  </si>
  <si>
    <t>45+343 (729+000)</t>
  </si>
  <si>
    <t>0+458 (729+000)</t>
  </si>
  <si>
    <t>48+510</t>
  </si>
  <si>
    <t>48+830</t>
  </si>
  <si>
    <t>57+391</t>
  </si>
  <si>
    <t>63+554</t>
  </si>
  <si>
    <t>82+116</t>
  </si>
  <si>
    <t>63+757</t>
  </si>
  <si>
    <t>69+935</t>
  </si>
  <si>
    <t>2+490</t>
  </si>
  <si>
    <t>193+881</t>
  </si>
  <si>
    <t>167+838</t>
  </si>
  <si>
    <t>167+650</t>
  </si>
  <si>
    <t>146+320</t>
  </si>
  <si>
    <t>141+981</t>
  </si>
  <si>
    <t>104+968</t>
  </si>
  <si>
    <t>szerokość przekroczenia do 10 m</t>
  </si>
  <si>
    <t xml:space="preserve">Formularz Cenowy  </t>
  </si>
  <si>
    <t>Wartośc netto ryczałtowego wynagrodzenia za badanie przekroczeń  (suma pozycji od 1 do 31 z kolumny nr XIV)</t>
  </si>
  <si>
    <t>Załącznik nr 1 do załącznika nr 3 -SWZ _część 6</t>
  </si>
  <si>
    <t xml:space="preserve">Miesiąc wykonania badania w 2026r. </t>
  </si>
  <si>
    <t>Miesiąc wykonania badania w 2027r.</t>
  </si>
  <si>
    <t xml:space="preserve">Wartość brutto, wartość  netto, stawkę VAT należy przepisać odpowiednio do Formularza OFERTA (Załącznika nr 3 do SWZ) </t>
  </si>
  <si>
    <t xml:space="preserve">Wartość brutto, wartość  netto, stawkę VAT  należy przepisać odpowiednio do Formularza OFERTA (Załącznik nr 3 do SWZ) </t>
  </si>
  <si>
    <t>Badania w wariancie*</t>
  </si>
  <si>
    <t>Ilość badań 2026r.</t>
  </si>
  <si>
    <t>Ilość badań 2027r.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</si>
</sst>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&quot; zł&quot;_-;\-* #,##0.00&quot; zł&quot;_-;_-* \-??&quot; zł&quot;_-;_-@_-"/>
  </numFmts>
  <fonts count="14">
    <font>
      <sz val="10"/>
      <name val="Arial"/>
      <family val="2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b/>
      <sz val="14"/>
      <name val="Century Gothic"/>
      <family val="2"/>
      <charset val="238"/>
    </font>
    <font>
      <sz val="10"/>
      <color indexed="8"/>
      <name val="Century Gothic"/>
      <family val="2"/>
      <charset val="238"/>
    </font>
    <font>
      <b/>
      <sz val="10"/>
      <color indexed="8"/>
      <name val="Century Gothic"/>
      <family val="2"/>
      <charset val="238"/>
    </font>
    <font>
      <b/>
      <sz val="11"/>
      <color indexed="8"/>
      <name val="Century Gothic"/>
      <family val="2"/>
      <charset val="238"/>
    </font>
    <font>
      <sz val="11"/>
      <color indexed="8"/>
      <name val="Century Gothic"/>
      <family val="2"/>
      <charset val="238"/>
    </font>
    <font>
      <b/>
      <sz val="14"/>
      <color indexed="8"/>
      <name val="Century Gothic"/>
      <family val="2"/>
      <charset val="238"/>
    </font>
    <font>
      <sz val="11"/>
      <name val="Century Gothic"/>
      <family val="2"/>
      <charset val="238"/>
    </font>
    <font>
      <u/>
      <sz val="10"/>
      <color theme="10"/>
      <name val="Arial"/>
      <family val="2"/>
    </font>
    <font>
      <sz val="8"/>
      <color theme="0"/>
      <name val="Century Gothic"/>
      <family val="2"/>
      <charset val="238"/>
    </font>
    <font>
      <sz val="18"/>
      <color theme="0"/>
      <name val="Century Gothic"/>
      <family val="2"/>
      <charset val="238"/>
    </font>
    <font>
      <sz val="11"/>
      <color theme="0"/>
      <name val="Century Gothic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27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27"/>
      </patternFill>
    </fill>
    <fill>
      <patternFill patternType="solid">
        <fgColor indexed="51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42"/>
      </patternFill>
    </fill>
    <fill>
      <patternFill patternType="solid">
        <fgColor indexed="24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42"/>
        <bgColor indexed="31"/>
      </patternFill>
    </fill>
    <fill>
      <patternFill patternType="solid">
        <fgColor indexed="50"/>
        <bgColor indexed="22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72">
    <xf numFmtId="0" fontId="0" fillId="0" borderId="0" xfId="0"/>
    <xf numFmtId="0" fontId="3" fillId="0" borderId="0" xfId="1" applyFont="1" applyAlignment="1">
      <alignment vertical="top"/>
    </xf>
    <xf numFmtId="0" fontId="3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wrapText="1"/>
    </xf>
    <xf numFmtId="0" fontId="3" fillId="0" borderId="1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left" vertical="center"/>
    </xf>
    <xf numFmtId="0" fontId="6" fillId="0" borderId="1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left" vertical="center"/>
    </xf>
    <xf numFmtId="0" fontId="6" fillId="0" borderId="0" xfId="1" applyFont="1" applyAlignment="1">
      <alignment horizontal="left" vertical="center"/>
    </xf>
    <xf numFmtId="0" fontId="11" fillId="3" borderId="3" xfId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3" fillId="0" borderId="0" xfId="1" applyFont="1"/>
    <xf numFmtId="0" fontId="7" fillId="0" borderId="0" xfId="1" applyFont="1" applyAlignment="1">
      <alignment horizontal="center" vertical="center"/>
    </xf>
    <xf numFmtId="0" fontId="7" fillId="0" borderId="0" xfId="1" applyFont="1"/>
    <xf numFmtId="0" fontId="7" fillId="0" borderId="0" xfId="1" applyFont="1" applyBorder="1"/>
    <xf numFmtId="0" fontId="7" fillId="0" borderId="0" xfId="1" applyFont="1" applyFill="1"/>
    <xf numFmtId="0" fontId="13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8" fillId="0" borderId="1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7" fillId="0" borderId="0" xfId="1" applyFont="1" applyFill="1" applyAlignment="1">
      <alignment horizontal="center"/>
    </xf>
    <xf numFmtId="0" fontId="7" fillId="0" borderId="0" xfId="1" applyFont="1" applyAlignment="1">
      <alignment vertical="center"/>
    </xf>
    <xf numFmtId="0" fontId="7" fillId="3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0" fontId="5" fillId="4" borderId="4" xfId="1" applyFont="1" applyFill="1" applyBorder="1" applyAlignment="1">
      <alignment horizontal="center" vertical="center" wrapText="1"/>
    </xf>
    <xf numFmtId="0" fontId="5" fillId="4" borderId="5" xfId="1" applyFont="1" applyFill="1" applyBorder="1" applyAlignment="1">
      <alignment horizontal="center" vertical="center" wrapText="1"/>
    </xf>
    <xf numFmtId="9" fontId="7" fillId="12" borderId="1" xfId="1" applyNumberFormat="1" applyFont="1" applyFill="1" applyBorder="1"/>
    <xf numFmtId="164" fontId="7" fillId="0" borderId="1" xfId="1" applyNumberFormat="1" applyFont="1" applyFill="1" applyBorder="1"/>
    <xf numFmtId="164" fontId="7" fillId="0" borderId="1" xfId="1" applyNumberFormat="1" applyFont="1" applyBorder="1"/>
    <xf numFmtId="164" fontId="7" fillId="3" borderId="1" xfId="1" applyNumberFormat="1" applyFont="1" applyFill="1" applyBorder="1" applyAlignment="1">
      <alignment horizontal="left" vertical="center"/>
    </xf>
    <xf numFmtId="0" fontId="6" fillId="4" borderId="6" xfId="1" applyFont="1" applyFill="1" applyBorder="1" applyAlignment="1"/>
    <xf numFmtId="164" fontId="9" fillId="5" borderId="7" xfId="1" applyNumberFormat="1" applyFont="1" applyFill="1" applyBorder="1" applyAlignment="1"/>
    <xf numFmtId="0" fontId="7" fillId="0" borderId="0" xfId="1" applyFont="1" applyBorder="1" applyAlignment="1">
      <alignment horizontal="center" vertical="center"/>
    </xf>
    <xf numFmtId="164" fontId="7" fillId="6" borderId="8" xfId="1" applyNumberFormat="1" applyFont="1" applyFill="1" applyBorder="1" applyAlignment="1">
      <alignment horizontal="center"/>
    </xf>
    <xf numFmtId="0" fontId="7" fillId="0" borderId="0" xfId="1" applyFont="1" applyBorder="1" applyAlignment="1">
      <alignment vertical="center"/>
    </xf>
    <xf numFmtId="0" fontId="5" fillId="7" borderId="9" xfId="1" applyFont="1" applyFill="1" applyBorder="1" applyAlignment="1">
      <alignment vertical="top" wrapText="1"/>
    </xf>
    <xf numFmtId="0" fontId="5" fillId="7" borderId="10" xfId="1" applyFont="1" applyFill="1" applyBorder="1" applyAlignment="1">
      <alignment vertical="top" wrapText="1"/>
    </xf>
    <xf numFmtId="0" fontId="7" fillId="0" borderId="0" xfId="1" applyFont="1" applyAlignment="1">
      <alignment wrapText="1"/>
    </xf>
    <xf numFmtId="0" fontId="5" fillId="2" borderId="11" xfId="1" applyFont="1" applyFill="1" applyBorder="1" applyAlignment="1">
      <alignment horizontal="center" vertical="center" wrapText="1"/>
    </xf>
    <xf numFmtId="0" fontId="5" fillId="8" borderId="11" xfId="1" applyFont="1" applyFill="1" applyBorder="1" applyAlignment="1">
      <alignment horizontal="center" vertical="center" wrapText="1"/>
    </xf>
    <xf numFmtId="164" fontId="9" fillId="6" borderId="13" xfId="1" applyNumberFormat="1" applyFont="1" applyFill="1" applyBorder="1" applyAlignment="1"/>
    <xf numFmtId="0" fontId="7" fillId="0" borderId="14" xfId="1" applyFont="1" applyBorder="1"/>
    <xf numFmtId="0" fontId="9" fillId="0" borderId="14" xfId="0" applyFont="1" applyBorder="1"/>
    <xf numFmtId="0" fontId="9" fillId="0" borderId="14" xfId="0" applyFont="1" applyBorder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14" borderId="14" xfId="0" applyFont="1" applyFill="1" applyBorder="1" applyAlignment="1">
      <alignment horizontal="left" vertical="center"/>
    </xf>
    <xf numFmtId="0" fontId="7" fillId="0" borderId="1" xfId="1" applyFont="1" applyBorder="1" applyAlignment="1">
      <alignment horizontal="left" vertical="center" wrapText="1"/>
    </xf>
    <xf numFmtId="164" fontId="7" fillId="11" borderId="1" xfId="1" applyNumberFormat="1" applyFont="1" applyFill="1" applyBorder="1" applyAlignment="1">
      <alignment horizontal="center" vertical="center" wrapText="1"/>
    </xf>
    <xf numFmtId="164" fontId="7" fillId="11" borderId="1" xfId="1" applyNumberFormat="1" applyFont="1" applyFill="1" applyBorder="1" applyAlignment="1">
      <alignment vertical="center" wrapText="1"/>
    </xf>
    <xf numFmtId="0" fontId="7" fillId="0" borderId="0" xfId="1" applyFont="1" applyBorder="1" applyAlignment="1"/>
    <xf numFmtId="0" fontId="6" fillId="0" borderId="0" xfId="1" applyFont="1" applyBorder="1" applyAlignment="1"/>
    <xf numFmtId="0" fontId="8" fillId="9" borderId="6" xfId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8" fillId="10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5" fillId="8" borderId="1" xfId="1" applyFont="1" applyFill="1" applyBorder="1" applyAlignment="1">
      <alignment horizontal="center" vertical="center" wrapText="1"/>
    </xf>
    <xf numFmtId="0" fontId="8" fillId="10" borderId="12" xfId="1" applyFont="1" applyFill="1" applyBorder="1" applyAlignment="1">
      <alignment horizontal="center"/>
    </xf>
    <xf numFmtId="9" fontId="9" fillId="5" borderId="7" xfId="1" applyNumberFormat="1" applyFont="1" applyFill="1" applyBorder="1" applyAlignment="1">
      <alignment horizontal="center"/>
    </xf>
    <xf numFmtId="0" fontId="5" fillId="4" borderId="6" xfId="1" applyFont="1" applyFill="1" applyBorder="1" applyAlignment="1">
      <alignment horizontal="left" vertical="top" wrapText="1"/>
    </xf>
    <xf numFmtId="164" fontId="9" fillId="6" borderId="7" xfId="1" applyNumberFormat="1" applyFont="1" applyFill="1" applyBorder="1" applyAlignment="1">
      <alignment horizontal="left" vertical="top"/>
    </xf>
    <xf numFmtId="44" fontId="9" fillId="13" borderId="14" xfId="2" applyNumberFormat="1" applyFont="1" applyFill="1" applyBorder="1" applyAlignment="1">
      <alignment horizontal="right" vertical="center"/>
    </xf>
    <xf numFmtId="44" fontId="7" fillId="0" borderId="14" xfId="1" applyNumberFormat="1" applyFont="1" applyFill="1" applyBorder="1" applyAlignment="1">
      <alignment horizontal="right" vertical="center"/>
    </xf>
    <xf numFmtId="44" fontId="7" fillId="13" borderId="14" xfId="1" applyNumberFormat="1" applyFont="1" applyFill="1" applyBorder="1" applyAlignment="1">
      <alignment horizontal="right" vertical="center"/>
    </xf>
    <xf numFmtId="44" fontId="7" fillId="0" borderId="14" xfId="1" applyNumberFormat="1" applyFont="1" applyFill="1" applyBorder="1" applyAlignment="1">
      <alignment horizontal="left" vertical="center"/>
    </xf>
    <xf numFmtId="44" fontId="7" fillId="3" borderId="14" xfId="1" applyNumberFormat="1" applyFont="1" applyFill="1" applyBorder="1" applyAlignment="1">
      <alignment horizontal="left" vertical="center"/>
    </xf>
    <xf numFmtId="44" fontId="9" fillId="13" borderId="14" xfId="0" applyNumberFormat="1" applyFont="1" applyFill="1" applyBorder="1" applyAlignment="1">
      <alignment horizontal="right" vertical="center"/>
    </xf>
    <xf numFmtId="44" fontId="9" fillId="13" borderId="14" xfId="0" applyNumberFormat="1" applyFont="1" applyFill="1" applyBorder="1" applyAlignment="1">
      <alignment horizontal="right"/>
    </xf>
  </cellXfs>
  <cellStyles count="6">
    <cellStyle name="Excel Built-in Normal" xfId="1" xr:uid="{CF3DE14F-FEF3-4B0E-9858-DA95AADC132C}"/>
    <cellStyle name="Hiperłącze" xfId="2" builtinId="8"/>
    <cellStyle name="Normalny" xfId="0" builtinId="0"/>
    <cellStyle name="Normalny 2" xfId="3" xr:uid="{5DF1AB55-5224-4072-90F7-F091669845AE}"/>
    <cellStyle name="Normalny 39 2" xfId="4" xr:uid="{7687357B-164A-42AE-840C-657992FA9E75}"/>
    <cellStyle name="Normalny 59" xfId="5" xr:uid="{47042859-1630-468A-A747-9AA321458B73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FAADC"/>
      <rgbColor rgb="00993366"/>
      <rgbColor rgb="00E7E6E6"/>
      <rgbColor rgb="00E6E6E6"/>
      <rgbColor rgb="00660066"/>
      <rgbColor rgb="00FF8080"/>
      <rgbColor rgb="000066CC"/>
      <rgbColor rgb="00D0CECE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9D9D9"/>
      <rgbColor rgb="00FFFF99"/>
      <rgbColor rgb="0099CCFF"/>
      <rgbColor rgb="00FF99CC"/>
      <rgbColor rgb="00CC99FF"/>
      <rgbColor rgb="00FFCC99"/>
      <rgbColor rgb="003366FF"/>
      <rgbColor rgb="0033CCCC"/>
      <rgbColor rgb="0092D050"/>
      <rgbColor rgb="00FFC0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9F43F-67CC-4058-B0DA-273E7AAD6626}">
  <sheetPr>
    <pageSetUpPr fitToPage="1"/>
  </sheetPr>
  <dimension ref="A1:AV49"/>
  <sheetViews>
    <sheetView tabSelected="1" topLeftCell="E1" zoomScaleNormal="100" workbookViewId="0">
      <selection activeCell="N32" sqref="N32"/>
    </sheetView>
  </sheetViews>
  <sheetFormatPr defaultColWidth="8.7265625" defaultRowHeight="13.5"/>
  <cols>
    <col min="1" max="1" width="6.54296875" style="17" customWidth="1"/>
    <col min="2" max="2" width="15.7265625" style="17" customWidth="1"/>
    <col min="3" max="3" width="35.26953125" style="17" customWidth="1"/>
    <col min="4" max="4" width="43.54296875" style="42" customWidth="1"/>
    <col min="5" max="5" width="21.7265625" style="16" customWidth="1"/>
    <col min="6" max="6" width="38.26953125" style="17" customWidth="1"/>
    <col min="7" max="7" width="34.1796875" style="17" customWidth="1"/>
    <col min="8" max="8" width="18.453125" style="17" customWidth="1"/>
    <col min="9" max="9" width="16.453125" style="17" customWidth="1"/>
    <col min="10" max="10" width="14.54296875" style="17" customWidth="1"/>
    <col min="11" max="11" width="22.26953125" style="17" customWidth="1"/>
    <col min="12" max="12" width="11.453125" style="17" customWidth="1"/>
    <col min="13" max="13" width="18.54296875" style="17" customWidth="1"/>
    <col min="14" max="14" width="26.1796875" style="17" customWidth="1"/>
    <col min="15" max="15" width="9.7265625" style="16" customWidth="1"/>
    <col min="16" max="16" width="18.1796875" style="17" bestFit="1" customWidth="1"/>
    <col min="17" max="17" width="8.7265625" style="17"/>
    <col min="18" max="18" width="18.1796875" style="17" bestFit="1" customWidth="1"/>
    <col min="19" max="16384" width="8.7265625" style="17"/>
  </cols>
  <sheetData>
    <row r="1" spans="1:48" ht="15" customHeight="1">
      <c r="A1" s="15">
        <v>700</v>
      </c>
      <c r="B1" s="56" t="s">
        <v>168</v>
      </c>
      <c r="C1" s="56"/>
      <c r="D1" s="56"/>
      <c r="N1" s="16"/>
    </row>
    <row r="2" spans="1:48" ht="68.25" customHeight="1">
      <c r="A2" s="15">
        <v>1000</v>
      </c>
      <c r="B2" s="56"/>
      <c r="C2" s="56"/>
      <c r="D2" s="56"/>
      <c r="H2" s="1"/>
      <c r="L2" s="57" t="s">
        <v>170</v>
      </c>
      <c r="M2" s="57"/>
      <c r="N2" s="57"/>
      <c r="O2" s="57"/>
      <c r="P2" s="57"/>
      <c r="Q2" s="18"/>
      <c r="R2" s="18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</row>
    <row r="3" spans="1:48" ht="68.25" customHeight="1">
      <c r="A3" s="15">
        <v>1300</v>
      </c>
      <c r="B3" s="13"/>
      <c r="C3" s="20">
        <v>1500</v>
      </c>
      <c r="D3" s="14">
        <v>200</v>
      </c>
      <c r="E3" s="58" t="s">
        <v>0</v>
      </c>
      <c r="F3" s="58"/>
      <c r="G3" s="58"/>
      <c r="H3" s="1"/>
      <c r="L3" s="21"/>
      <c r="M3" s="21"/>
      <c r="N3" s="22"/>
      <c r="O3" s="22"/>
      <c r="P3" s="22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</row>
    <row r="4" spans="1:48" s="24" customFormat="1" ht="19.5" customHeight="1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3" t="s">
        <v>6</v>
      </c>
      <c r="G4" s="2" t="s">
        <v>7</v>
      </c>
      <c r="H4" s="2" t="s">
        <v>8</v>
      </c>
      <c r="I4" s="2" t="s">
        <v>9</v>
      </c>
      <c r="J4" s="2" t="s">
        <v>10</v>
      </c>
      <c r="K4" s="2" t="s">
        <v>11</v>
      </c>
      <c r="L4" s="2" t="s">
        <v>12</v>
      </c>
      <c r="M4" s="23" t="s">
        <v>13</v>
      </c>
      <c r="N4" s="2" t="s">
        <v>14</v>
      </c>
      <c r="O4" s="2" t="s">
        <v>15</v>
      </c>
      <c r="P4" s="2" t="s">
        <v>16</v>
      </c>
      <c r="Q4" s="2" t="s">
        <v>17</v>
      </c>
      <c r="R4" s="4" t="s">
        <v>18</v>
      </c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</row>
    <row r="5" spans="1:48" s="24" customFormat="1" ht="26.25" customHeight="1">
      <c r="A5" s="59"/>
      <c r="B5" s="59"/>
      <c r="C5" s="59"/>
      <c r="D5" s="59"/>
      <c r="E5" s="59"/>
      <c r="F5" s="59"/>
      <c r="G5" s="59"/>
      <c r="H5" s="59"/>
      <c r="I5" s="59"/>
      <c r="J5" s="5"/>
      <c r="K5" s="5"/>
      <c r="L5" s="5"/>
      <c r="M5" s="5"/>
      <c r="N5" s="5"/>
      <c r="O5" s="60" t="s">
        <v>19</v>
      </c>
      <c r="P5" s="60"/>
      <c r="Q5" s="60" t="s">
        <v>20</v>
      </c>
      <c r="R5" s="60"/>
    </row>
    <row r="6" spans="1:48" s="24" customFormat="1" ht="66" customHeight="1">
      <c r="A6" s="43" t="s">
        <v>21</v>
      </c>
      <c r="B6" s="43" t="s">
        <v>22</v>
      </c>
      <c r="C6" s="43" t="s">
        <v>23</v>
      </c>
      <c r="D6" s="43" t="s">
        <v>24</v>
      </c>
      <c r="E6" s="43" t="s">
        <v>25</v>
      </c>
      <c r="F6" s="43" t="s">
        <v>26</v>
      </c>
      <c r="G6" s="43" t="s">
        <v>27</v>
      </c>
      <c r="H6" s="43" t="s">
        <v>28</v>
      </c>
      <c r="I6" s="43" t="s">
        <v>175</v>
      </c>
      <c r="J6" s="43" t="s">
        <v>29</v>
      </c>
      <c r="K6" s="43" t="s">
        <v>30</v>
      </c>
      <c r="L6" s="43" t="s">
        <v>31</v>
      </c>
      <c r="M6" s="43" t="s">
        <v>32</v>
      </c>
      <c r="N6" s="43" t="s">
        <v>33</v>
      </c>
      <c r="O6" s="44" t="s">
        <v>176</v>
      </c>
      <c r="P6" s="44" t="s">
        <v>171</v>
      </c>
      <c r="Q6" s="44" t="s">
        <v>177</v>
      </c>
      <c r="R6" s="44" t="s">
        <v>172</v>
      </c>
    </row>
    <row r="7" spans="1:48" s="26" customFormat="1">
      <c r="A7" s="46">
        <v>1</v>
      </c>
      <c r="B7" s="46" t="s">
        <v>34</v>
      </c>
      <c r="C7" s="47" t="s">
        <v>41</v>
      </c>
      <c r="D7" s="47" t="s">
        <v>42</v>
      </c>
      <c r="E7" s="47" t="s">
        <v>36</v>
      </c>
      <c r="F7" s="47" t="s">
        <v>43</v>
      </c>
      <c r="G7" s="47" t="s">
        <v>44</v>
      </c>
      <c r="H7" s="48" t="s">
        <v>134</v>
      </c>
      <c r="I7" s="48" t="s">
        <v>45</v>
      </c>
      <c r="J7" s="65"/>
      <c r="K7" s="66"/>
      <c r="L7" s="67"/>
      <c r="M7" s="68">
        <f>SUM(J7:L7)</f>
        <v>0</v>
      </c>
      <c r="N7" s="69">
        <f>M7*2</f>
        <v>0</v>
      </c>
      <c r="O7" s="49" t="s">
        <v>46</v>
      </c>
      <c r="P7" s="50" t="s">
        <v>47</v>
      </c>
      <c r="Q7" s="49" t="s">
        <v>46</v>
      </c>
      <c r="R7" s="50" t="s">
        <v>47</v>
      </c>
    </row>
    <row r="8" spans="1:48" s="26" customFormat="1">
      <c r="A8" s="46">
        <v>2</v>
      </c>
      <c r="B8" s="46" t="s">
        <v>34</v>
      </c>
      <c r="C8" s="47" t="s">
        <v>48</v>
      </c>
      <c r="D8" s="47" t="s">
        <v>49</v>
      </c>
      <c r="E8" s="47" t="s">
        <v>50</v>
      </c>
      <c r="F8" s="47" t="s">
        <v>51</v>
      </c>
      <c r="G8" s="47" t="s">
        <v>52</v>
      </c>
      <c r="H8" s="48" t="s">
        <v>136</v>
      </c>
      <c r="I8" s="48" t="s">
        <v>53</v>
      </c>
      <c r="J8" s="70"/>
      <c r="K8" s="66"/>
      <c r="L8" s="67"/>
      <c r="M8" s="68">
        <f t="shared" ref="M8:M37" si="0">SUM(J8:L8)</f>
        <v>0</v>
      </c>
      <c r="N8" s="69">
        <f t="shared" ref="N8:N16" si="1">M8*2</f>
        <v>0</v>
      </c>
      <c r="O8" s="49" t="s">
        <v>46</v>
      </c>
      <c r="P8" s="50" t="s">
        <v>47</v>
      </c>
      <c r="Q8" s="49" t="s">
        <v>46</v>
      </c>
      <c r="R8" s="50" t="s">
        <v>47</v>
      </c>
    </row>
    <row r="9" spans="1:48" s="26" customFormat="1">
      <c r="A9" s="46">
        <v>3</v>
      </c>
      <c r="B9" s="46" t="s">
        <v>34</v>
      </c>
      <c r="C9" s="47" t="s">
        <v>48</v>
      </c>
      <c r="D9" s="47" t="s">
        <v>49</v>
      </c>
      <c r="E9" s="47" t="s">
        <v>50</v>
      </c>
      <c r="F9" s="47" t="s">
        <v>54</v>
      </c>
      <c r="G9" s="47" t="s">
        <v>55</v>
      </c>
      <c r="H9" s="48" t="s">
        <v>137</v>
      </c>
      <c r="I9" s="48" t="s">
        <v>45</v>
      </c>
      <c r="J9" s="70"/>
      <c r="K9" s="66"/>
      <c r="L9" s="67"/>
      <c r="M9" s="68">
        <f t="shared" si="0"/>
        <v>0</v>
      </c>
      <c r="N9" s="69">
        <f t="shared" si="1"/>
        <v>0</v>
      </c>
      <c r="O9" s="49" t="s">
        <v>46</v>
      </c>
      <c r="P9" s="50" t="s">
        <v>47</v>
      </c>
      <c r="Q9" s="49" t="s">
        <v>46</v>
      </c>
      <c r="R9" s="50" t="s">
        <v>47</v>
      </c>
    </row>
    <row r="10" spans="1:48" s="26" customFormat="1">
      <c r="A10" s="46">
        <v>4</v>
      </c>
      <c r="B10" s="46" t="s">
        <v>34</v>
      </c>
      <c r="C10" s="47" t="s">
        <v>48</v>
      </c>
      <c r="D10" s="47" t="s">
        <v>49</v>
      </c>
      <c r="E10" s="47" t="s">
        <v>50</v>
      </c>
      <c r="F10" s="47" t="s">
        <v>56</v>
      </c>
      <c r="G10" s="47" t="s">
        <v>57</v>
      </c>
      <c r="H10" s="48" t="s">
        <v>138</v>
      </c>
      <c r="I10" s="48" t="s">
        <v>53</v>
      </c>
      <c r="J10" s="70"/>
      <c r="K10" s="66"/>
      <c r="L10" s="67"/>
      <c r="M10" s="68">
        <f t="shared" si="0"/>
        <v>0</v>
      </c>
      <c r="N10" s="69">
        <f t="shared" si="1"/>
        <v>0</v>
      </c>
      <c r="O10" s="49" t="s">
        <v>46</v>
      </c>
      <c r="P10" s="50" t="s">
        <v>47</v>
      </c>
      <c r="Q10" s="49" t="s">
        <v>46</v>
      </c>
      <c r="R10" s="50" t="s">
        <v>47</v>
      </c>
    </row>
    <row r="11" spans="1:48" s="26" customFormat="1">
      <c r="A11" s="46">
        <v>5</v>
      </c>
      <c r="B11" s="46" t="s">
        <v>34</v>
      </c>
      <c r="C11" s="47" t="s">
        <v>48</v>
      </c>
      <c r="D11" s="47" t="s">
        <v>49</v>
      </c>
      <c r="E11" s="47" t="s">
        <v>50</v>
      </c>
      <c r="F11" s="47" t="s">
        <v>58</v>
      </c>
      <c r="G11" s="47" t="s">
        <v>59</v>
      </c>
      <c r="H11" s="48" t="s">
        <v>139</v>
      </c>
      <c r="I11" s="48" t="s">
        <v>53</v>
      </c>
      <c r="J11" s="70"/>
      <c r="K11" s="66"/>
      <c r="L11" s="67"/>
      <c r="M11" s="68">
        <f t="shared" si="0"/>
        <v>0</v>
      </c>
      <c r="N11" s="69">
        <f t="shared" si="1"/>
        <v>0</v>
      </c>
      <c r="O11" s="49" t="s">
        <v>46</v>
      </c>
      <c r="P11" s="50" t="s">
        <v>47</v>
      </c>
      <c r="Q11" s="49" t="s">
        <v>46</v>
      </c>
      <c r="R11" s="50" t="s">
        <v>47</v>
      </c>
    </row>
    <row r="12" spans="1:48" s="26" customFormat="1">
      <c r="A12" s="46">
        <v>6</v>
      </c>
      <c r="B12" s="46" t="s">
        <v>34</v>
      </c>
      <c r="C12" s="47" t="s">
        <v>63</v>
      </c>
      <c r="D12" s="47" t="s">
        <v>35</v>
      </c>
      <c r="E12" s="47" t="s">
        <v>64</v>
      </c>
      <c r="F12" s="47" t="s">
        <v>65</v>
      </c>
      <c r="G12" s="47" t="s">
        <v>66</v>
      </c>
      <c r="H12" s="48" t="s">
        <v>140</v>
      </c>
      <c r="I12" s="48" t="s">
        <v>62</v>
      </c>
      <c r="J12" s="70"/>
      <c r="K12" s="66"/>
      <c r="L12" s="66"/>
      <c r="M12" s="68">
        <f t="shared" si="0"/>
        <v>0</v>
      </c>
      <c r="N12" s="69">
        <f t="shared" si="1"/>
        <v>0</v>
      </c>
      <c r="O12" s="49" t="s">
        <v>46</v>
      </c>
      <c r="P12" s="50" t="s">
        <v>47</v>
      </c>
      <c r="Q12" s="49" t="s">
        <v>46</v>
      </c>
      <c r="R12" s="50" t="s">
        <v>47</v>
      </c>
    </row>
    <row r="13" spans="1:48" s="26" customFormat="1">
      <c r="A13" s="46">
        <v>7</v>
      </c>
      <c r="B13" s="46" t="s">
        <v>34</v>
      </c>
      <c r="C13" s="47" t="s">
        <v>63</v>
      </c>
      <c r="D13" s="47" t="s">
        <v>35</v>
      </c>
      <c r="E13" s="47" t="s">
        <v>64</v>
      </c>
      <c r="F13" s="47" t="s">
        <v>67</v>
      </c>
      <c r="G13" s="47" t="s">
        <v>66</v>
      </c>
      <c r="H13" s="48" t="s">
        <v>141</v>
      </c>
      <c r="I13" s="48" t="s">
        <v>62</v>
      </c>
      <c r="J13" s="70"/>
      <c r="K13" s="66"/>
      <c r="L13" s="66"/>
      <c r="M13" s="68">
        <f t="shared" si="0"/>
        <v>0</v>
      </c>
      <c r="N13" s="69">
        <f t="shared" si="1"/>
        <v>0</v>
      </c>
      <c r="O13" s="49" t="s">
        <v>46</v>
      </c>
      <c r="P13" s="50" t="s">
        <v>47</v>
      </c>
      <c r="Q13" s="49" t="s">
        <v>46</v>
      </c>
      <c r="R13" s="50" t="s">
        <v>47</v>
      </c>
    </row>
    <row r="14" spans="1:48" s="26" customFormat="1">
      <c r="A14" s="46">
        <v>8</v>
      </c>
      <c r="B14" s="46" t="s">
        <v>34</v>
      </c>
      <c r="C14" s="47" t="s">
        <v>68</v>
      </c>
      <c r="D14" s="47" t="s">
        <v>69</v>
      </c>
      <c r="E14" s="47" t="s">
        <v>70</v>
      </c>
      <c r="F14" s="47" t="s">
        <v>71</v>
      </c>
      <c r="G14" s="47" t="s">
        <v>72</v>
      </c>
      <c r="H14" s="48" t="s">
        <v>142</v>
      </c>
      <c r="I14" s="48" t="s">
        <v>62</v>
      </c>
      <c r="J14" s="70"/>
      <c r="K14" s="66"/>
      <c r="L14" s="66"/>
      <c r="M14" s="68">
        <f t="shared" si="0"/>
        <v>0</v>
      </c>
      <c r="N14" s="69">
        <f t="shared" si="1"/>
        <v>0</v>
      </c>
      <c r="O14" s="49" t="s">
        <v>46</v>
      </c>
      <c r="P14" s="50" t="s">
        <v>47</v>
      </c>
      <c r="Q14" s="49" t="s">
        <v>46</v>
      </c>
      <c r="R14" s="50" t="s">
        <v>47</v>
      </c>
    </row>
    <row r="15" spans="1:48" s="26" customFormat="1">
      <c r="A15" s="46">
        <v>9</v>
      </c>
      <c r="B15" s="46" t="s">
        <v>34</v>
      </c>
      <c r="C15" s="47" t="s">
        <v>73</v>
      </c>
      <c r="D15" s="47" t="s">
        <v>35</v>
      </c>
      <c r="E15" s="47" t="s">
        <v>64</v>
      </c>
      <c r="F15" s="47" t="s">
        <v>71</v>
      </c>
      <c r="G15" s="47" t="s">
        <v>74</v>
      </c>
      <c r="H15" s="48" t="s">
        <v>143</v>
      </c>
      <c r="I15" s="48" t="s">
        <v>75</v>
      </c>
      <c r="J15" s="70"/>
      <c r="K15" s="66"/>
      <c r="L15" s="66"/>
      <c r="M15" s="68">
        <f t="shared" si="0"/>
        <v>0</v>
      </c>
      <c r="N15" s="69">
        <f t="shared" si="1"/>
        <v>0</v>
      </c>
      <c r="O15" s="49" t="s">
        <v>46</v>
      </c>
      <c r="P15" s="50" t="s">
        <v>47</v>
      </c>
      <c r="Q15" s="49" t="s">
        <v>46</v>
      </c>
      <c r="R15" s="50" t="s">
        <v>47</v>
      </c>
    </row>
    <row r="16" spans="1:48" s="26" customFormat="1">
      <c r="A16" s="46">
        <v>10</v>
      </c>
      <c r="B16" s="46" t="s">
        <v>34</v>
      </c>
      <c r="C16" s="47" t="s">
        <v>73</v>
      </c>
      <c r="D16" s="47" t="s">
        <v>35</v>
      </c>
      <c r="E16" s="47" t="s">
        <v>64</v>
      </c>
      <c r="F16" s="47" t="s">
        <v>71</v>
      </c>
      <c r="G16" s="47" t="s">
        <v>76</v>
      </c>
      <c r="H16" s="48" t="s">
        <v>144</v>
      </c>
      <c r="I16" s="48" t="s">
        <v>62</v>
      </c>
      <c r="J16" s="70"/>
      <c r="K16" s="66"/>
      <c r="L16" s="66"/>
      <c r="M16" s="68">
        <f t="shared" si="0"/>
        <v>0</v>
      </c>
      <c r="N16" s="69">
        <f t="shared" si="1"/>
        <v>0</v>
      </c>
      <c r="O16" s="49" t="s">
        <v>46</v>
      </c>
      <c r="P16" s="50" t="s">
        <v>47</v>
      </c>
      <c r="Q16" s="49" t="s">
        <v>46</v>
      </c>
      <c r="R16" s="50" t="s">
        <v>47</v>
      </c>
    </row>
    <row r="17" spans="1:18" s="26" customFormat="1">
      <c r="A17" s="46">
        <v>11</v>
      </c>
      <c r="B17" s="46" t="s">
        <v>34</v>
      </c>
      <c r="C17" s="47" t="s">
        <v>73</v>
      </c>
      <c r="D17" s="47" t="s">
        <v>35</v>
      </c>
      <c r="E17" s="47" t="s">
        <v>64</v>
      </c>
      <c r="F17" s="47" t="s">
        <v>145</v>
      </c>
      <c r="G17" s="47" t="s">
        <v>76</v>
      </c>
      <c r="H17" s="48" t="s">
        <v>146</v>
      </c>
      <c r="I17" s="48" t="s">
        <v>83</v>
      </c>
      <c r="J17" s="70"/>
      <c r="K17" s="66"/>
      <c r="L17" s="67"/>
      <c r="M17" s="68">
        <f t="shared" si="0"/>
        <v>0</v>
      </c>
      <c r="N17" s="69">
        <f>M17</f>
        <v>0</v>
      </c>
      <c r="O17" s="49" t="s">
        <v>46</v>
      </c>
      <c r="P17" s="50" t="s">
        <v>47</v>
      </c>
      <c r="Q17" s="49" t="s">
        <v>135</v>
      </c>
      <c r="R17" s="50" t="s">
        <v>135</v>
      </c>
    </row>
    <row r="18" spans="1:18" s="26" customFormat="1">
      <c r="A18" s="46">
        <v>12</v>
      </c>
      <c r="B18" s="46" t="s">
        <v>34</v>
      </c>
      <c r="C18" s="47" t="s">
        <v>77</v>
      </c>
      <c r="D18" s="47" t="s">
        <v>78</v>
      </c>
      <c r="E18" s="47" t="s">
        <v>64</v>
      </c>
      <c r="F18" s="47" t="s">
        <v>37</v>
      </c>
      <c r="G18" s="47" t="s">
        <v>79</v>
      </c>
      <c r="H18" s="48" t="s">
        <v>147</v>
      </c>
      <c r="I18" s="48" t="s">
        <v>38</v>
      </c>
      <c r="J18" s="70"/>
      <c r="K18" s="67"/>
      <c r="L18" s="66"/>
      <c r="M18" s="68">
        <f t="shared" si="0"/>
        <v>0</v>
      </c>
      <c r="N18" s="69">
        <f>M18*4</f>
        <v>0</v>
      </c>
      <c r="O18" s="49" t="s">
        <v>39</v>
      </c>
      <c r="P18" s="50" t="s">
        <v>40</v>
      </c>
      <c r="Q18" s="49" t="s">
        <v>39</v>
      </c>
      <c r="R18" s="50" t="s">
        <v>40</v>
      </c>
    </row>
    <row r="19" spans="1:18" s="26" customFormat="1">
      <c r="A19" s="46">
        <v>13</v>
      </c>
      <c r="B19" s="46" t="s">
        <v>34</v>
      </c>
      <c r="C19" s="47" t="s">
        <v>77</v>
      </c>
      <c r="D19" s="47" t="s">
        <v>78</v>
      </c>
      <c r="E19" s="47" t="s">
        <v>64</v>
      </c>
      <c r="F19" s="47" t="s">
        <v>37</v>
      </c>
      <c r="G19" s="47" t="s">
        <v>79</v>
      </c>
      <c r="H19" s="48" t="s">
        <v>148</v>
      </c>
      <c r="I19" s="48" t="s">
        <v>38</v>
      </c>
      <c r="J19" s="70"/>
      <c r="K19" s="67"/>
      <c r="L19" s="66"/>
      <c r="M19" s="68">
        <f t="shared" si="0"/>
        <v>0</v>
      </c>
      <c r="N19" s="69">
        <f>M19*4</f>
        <v>0</v>
      </c>
      <c r="O19" s="49" t="s">
        <v>39</v>
      </c>
      <c r="P19" s="50" t="s">
        <v>40</v>
      </c>
      <c r="Q19" s="49" t="s">
        <v>39</v>
      </c>
      <c r="R19" s="50" t="s">
        <v>40</v>
      </c>
    </row>
    <row r="20" spans="1:18" s="26" customFormat="1">
      <c r="A20" s="46">
        <v>14</v>
      </c>
      <c r="B20" s="46" t="s">
        <v>34</v>
      </c>
      <c r="C20" s="47" t="s">
        <v>80</v>
      </c>
      <c r="D20" s="47" t="s">
        <v>80</v>
      </c>
      <c r="E20" s="47" t="s">
        <v>70</v>
      </c>
      <c r="F20" s="47" t="s">
        <v>81</v>
      </c>
      <c r="G20" s="47" t="s">
        <v>82</v>
      </c>
      <c r="H20" s="48" t="s">
        <v>149</v>
      </c>
      <c r="I20" s="48" t="s">
        <v>62</v>
      </c>
      <c r="J20" s="70"/>
      <c r="K20" s="66"/>
      <c r="L20" s="66"/>
      <c r="M20" s="68">
        <f t="shared" si="0"/>
        <v>0</v>
      </c>
      <c r="N20" s="69">
        <f>M20*2</f>
        <v>0</v>
      </c>
      <c r="O20" s="49" t="s">
        <v>46</v>
      </c>
      <c r="P20" s="50" t="s">
        <v>47</v>
      </c>
      <c r="Q20" s="49" t="s">
        <v>46</v>
      </c>
      <c r="R20" s="50" t="s">
        <v>47</v>
      </c>
    </row>
    <row r="21" spans="1:18" s="26" customFormat="1">
      <c r="A21" s="46">
        <v>15</v>
      </c>
      <c r="B21" s="46" t="s">
        <v>34</v>
      </c>
      <c r="C21" s="47" t="s">
        <v>132</v>
      </c>
      <c r="D21" s="47" t="s">
        <v>133</v>
      </c>
      <c r="E21" s="47" t="s">
        <v>102</v>
      </c>
      <c r="F21" s="47" t="s">
        <v>81</v>
      </c>
      <c r="G21" s="47" t="s">
        <v>82</v>
      </c>
      <c r="H21" s="48" t="s">
        <v>150</v>
      </c>
      <c r="I21" s="48" t="s">
        <v>62</v>
      </c>
      <c r="J21" s="71"/>
      <c r="K21" s="66"/>
      <c r="L21" s="66"/>
      <c r="M21" s="68">
        <f t="shared" si="0"/>
        <v>0</v>
      </c>
      <c r="N21" s="69">
        <f>M21*2</f>
        <v>0</v>
      </c>
      <c r="O21" s="49" t="s">
        <v>46</v>
      </c>
      <c r="P21" s="50" t="s">
        <v>47</v>
      </c>
      <c r="Q21" s="49" t="s">
        <v>46</v>
      </c>
      <c r="R21" s="50" t="s">
        <v>47</v>
      </c>
    </row>
    <row r="22" spans="1:18" s="26" customFormat="1">
      <c r="A22" s="46">
        <v>16</v>
      </c>
      <c r="B22" s="46" t="s">
        <v>34</v>
      </c>
      <c r="C22" s="47" t="s">
        <v>84</v>
      </c>
      <c r="D22" s="47" t="s">
        <v>35</v>
      </c>
      <c r="E22" s="47" t="s">
        <v>64</v>
      </c>
      <c r="F22" s="47" t="s">
        <v>37</v>
      </c>
      <c r="G22" s="47" t="s">
        <v>85</v>
      </c>
      <c r="H22" s="48" t="s">
        <v>151</v>
      </c>
      <c r="I22" s="48" t="s">
        <v>38</v>
      </c>
      <c r="J22" s="70"/>
      <c r="K22" s="67"/>
      <c r="L22" s="66"/>
      <c r="M22" s="68">
        <f t="shared" si="0"/>
        <v>0</v>
      </c>
      <c r="N22" s="69">
        <f>M22*4</f>
        <v>0</v>
      </c>
      <c r="O22" s="49" t="s">
        <v>39</v>
      </c>
      <c r="P22" s="50" t="s">
        <v>40</v>
      </c>
      <c r="Q22" s="49" t="s">
        <v>39</v>
      </c>
      <c r="R22" s="50" t="s">
        <v>40</v>
      </c>
    </row>
    <row r="23" spans="1:18" s="26" customFormat="1">
      <c r="A23" s="46">
        <v>17</v>
      </c>
      <c r="B23" s="46" t="s">
        <v>34</v>
      </c>
      <c r="C23" s="47" t="s">
        <v>84</v>
      </c>
      <c r="D23" s="47" t="s">
        <v>35</v>
      </c>
      <c r="E23" s="47" t="s">
        <v>64</v>
      </c>
      <c r="F23" s="47" t="s">
        <v>37</v>
      </c>
      <c r="G23" s="47" t="s">
        <v>85</v>
      </c>
      <c r="H23" s="48" t="s">
        <v>152</v>
      </c>
      <c r="I23" s="48" t="s">
        <v>38</v>
      </c>
      <c r="J23" s="70"/>
      <c r="K23" s="67"/>
      <c r="L23" s="66"/>
      <c r="M23" s="68">
        <f t="shared" si="0"/>
        <v>0</v>
      </c>
      <c r="N23" s="69">
        <f>M23*4</f>
        <v>0</v>
      </c>
      <c r="O23" s="49" t="s">
        <v>39</v>
      </c>
      <c r="P23" s="50" t="s">
        <v>40</v>
      </c>
      <c r="Q23" s="49" t="s">
        <v>39</v>
      </c>
      <c r="R23" s="50" t="s">
        <v>40</v>
      </c>
    </row>
    <row r="24" spans="1:18" s="26" customFormat="1">
      <c r="A24" s="46">
        <v>18</v>
      </c>
      <c r="B24" s="46" t="s">
        <v>34</v>
      </c>
      <c r="C24" s="47" t="s">
        <v>86</v>
      </c>
      <c r="D24" s="47" t="s">
        <v>35</v>
      </c>
      <c r="E24" s="47" t="s">
        <v>64</v>
      </c>
      <c r="F24" s="47" t="s">
        <v>87</v>
      </c>
      <c r="G24" s="47" t="s">
        <v>88</v>
      </c>
      <c r="H24" s="48" t="s">
        <v>153</v>
      </c>
      <c r="I24" s="48" t="s">
        <v>45</v>
      </c>
      <c r="J24" s="70"/>
      <c r="K24" s="66"/>
      <c r="L24" s="67"/>
      <c r="M24" s="68">
        <f t="shared" si="0"/>
        <v>0</v>
      </c>
      <c r="N24" s="69">
        <f>M24*2</f>
        <v>0</v>
      </c>
      <c r="O24" s="49" t="s">
        <v>46</v>
      </c>
      <c r="P24" s="50" t="s">
        <v>47</v>
      </c>
      <c r="Q24" s="49" t="s">
        <v>46</v>
      </c>
      <c r="R24" s="50" t="s">
        <v>47</v>
      </c>
    </row>
    <row r="25" spans="1:18" s="26" customFormat="1">
      <c r="A25" s="46">
        <v>19</v>
      </c>
      <c r="B25" s="46" t="s">
        <v>34</v>
      </c>
      <c r="C25" s="47" t="s">
        <v>86</v>
      </c>
      <c r="D25" s="47" t="s">
        <v>35</v>
      </c>
      <c r="E25" s="47" t="s">
        <v>64</v>
      </c>
      <c r="F25" s="47" t="s">
        <v>89</v>
      </c>
      <c r="G25" s="47" t="s">
        <v>90</v>
      </c>
      <c r="H25" s="48" t="s">
        <v>154</v>
      </c>
      <c r="I25" s="48" t="s">
        <v>53</v>
      </c>
      <c r="J25" s="70"/>
      <c r="K25" s="66"/>
      <c r="L25" s="67"/>
      <c r="M25" s="68">
        <f t="shared" si="0"/>
        <v>0</v>
      </c>
      <c r="N25" s="69">
        <f t="shared" ref="N25:N37" si="2">M25*2</f>
        <v>0</v>
      </c>
      <c r="O25" s="49" t="s">
        <v>46</v>
      </c>
      <c r="P25" s="50" t="s">
        <v>47</v>
      </c>
      <c r="Q25" s="49" t="s">
        <v>46</v>
      </c>
      <c r="R25" s="50" t="s">
        <v>47</v>
      </c>
    </row>
    <row r="26" spans="1:18" s="26" customFormat="1">
      <c r="A26" s="46">
        <v>20</v>
      </c>
      <c r="B26" s="46" t="s">
        <v>34</v>
      </c>
      <c r="C26" s="47" t="s">
        <v>86</v>
      </c>
      <c r="D26" s="47" t="s">
        <v>35</v>
      </c>
      <c r="E26" s="47" t="s">
        <v>64</v>
      </c>
      <c r="F26" s="47" t="s">
        <v>91</v>
      </c>
      <c r="G26" s="47" t="s">
        <v>92</v>
      </c>
      <c r="H26" s="48" t="s">
        <v>155</v>
      </c>
      <c r="I26" s="48" t="s">
        <v>53</v>
      </c>
      <c r="J26" s="70"/>
      <c r="K26" s="66"/>
      <c r="L26" s="67"/>
      <c r="M26" s="68">
        <f t="shared" si="0"/>
        <v>0</v>
      </c>
      <c r="N26" s="69">
        <f t="shared" si="2"/>
        <v>0</v>
      </c>
      <c r="O26" s="49" t="s">
        <v>46</v>
      </c>
      <c r="P26" s="50" t="s">
        <v>47</v>
      </c>
      <c r="Q26" s="49" t="s">
        <v>46</v>
      </c>
      <c r="R26" s="50" t="s">
        <v>47</v>
      </c>
    </row>
    <row r="27" spans="1:18" s="26" customFormat="1">
      <c r="A27" s="46">
        <v>21</v>
      </c>
      <c r="B27" s="46" t="s">
        <v>34</v>
      </c>
      <c r="C27" s="47" t="s">
        <v>86</v>
      </c>
      <c r="D27" s="47" t="s">
        <v>35</v>
      </c>
      <c r="E27" s="47" t="s">
        <v>64</v>
      </c>
      <c r="F27" s="47" t="s">
        <v>93</v>
      </c>
      <c r="G27" s="47" t="s">
        <v>94</v>
      </c>
      <c r="H27" s="48" t="s">
        <v>156</v>
      </c>
      <c r="I27" s="48" t="s">
        <v>53</v>
      </c>
      <c r="J27" s="70"/>
      <c r="K27" s="66"/>
      <c r="L27" s="67"/>
      <c r="M27" s="68">
        <f t="shared" si="0"/>
        <v>0</v>
      </c>
      <c r="N27" s="69">
        <f t="shared" si="2"/>
        <v>0</v>
      </c>
      <c r="O27" s="49" t="s">
        <v>46</v>
      </c>
      <c r="P27" s="50" t="s">
        <v>47</v>
      </c>
      <c r="Q27" s="49" t="s">
        <v>46</v>
      </c>
      <c r="R27" s="50" t="s">
        <v>47</v>
      </c>
    </row>
    <row r="28" spans="1:18" s="26" customFormat="1">
      <c r="A28" s="46">
        <v>22</v>
      </c>
      <c r="B28" s="46" t="s">
        <v>34</v>
      </c>
      <c r="C28" s="47" t="s">
        <v>86</v>
      </c>
      <c r="D28" s="47" t="s">
        <v>35</v>
      </c>
      <c r="E28" s="47" t="s">
        <v>64</v>
      </c>
      <c r="F28" s="47" t="s">
        <v>95</v>
      </c>
      <c r="G28" s="47" t="s">
        <v>96</v>
      </c>
      <c r="H28" s="48" t="s">
        <v>157</v>
      </c>
      <c r="I28" s="48" t="s">
        <v>53</v>
      </c>
      <c r="J28" s="70"/>
      <c r="K28" s="66"/>
      <c r="L28" s="67"/>
      <c r="M28" s="68">
        <f t="shared" si="0"/>
        <v>0</v>
      </c>
      <c r="N28" s="69">
        <f t="shared" si="2"/>
        <v>0</v>
      </c>
      <c r="O28" s="49" t="s">
        <v>46</v>
      </c>
      <c r="P28" s="50" t="s">
        <v>47</v>
      </c>
      <c r="Q28" s="49" t="s">
        <v>46</v>
      </c>
      <c r="R28" s="50" t="s">
        <v>47</v>
      </c>
    </row>
    <row r="29" spans="1:18" s="26" customFormat="1">
      <c r="A29" s="46">
        <v>23</v>
      </c>
      <c r="B29" s="46" t="s">
        <v>34</v>
      </c>
      <c r="C29" s="47" t="s">
        <v>97</v>
      </c>
      <c r="D29" s="47" t="s">
        <v>69</v>
      </c>
      <c r="E29" s="47" t="s">
        <v>70</v>
      </c>
      <c r="F29" s="47" t="s">
        <v>98</v>
      </c>
      <c r="G29" s="47" t="s">
        <v>92</v>
      </c>
      <c r="H29" s="48" t="s">
        <v>158</v>
      </c>
      <c r="I29" s="48" t="s">
        <v>53</v>
      </c>
      <c r="J29" s="70"/>
      <c r="K29" s="66"/>
      <c r="L29" s="67"/>
      <c r="M29" s="68">
        <f t="shared" si="0"/>
        <v>0</v>
      </c>
      <c r="N29" s="69">
        <f t="shared" si="2"/>
        <v>0</v>
      </c>
      <c r="O29" s="49" t="s">
        <v>46</v>
      </c>
      <c r="P29" s="50" t="s">
        <v>47</v>
      </c>
      <c r="Q29" s="49" t="s">
        <v>46</v>
      </c>
      <c r="R29" s="50" t="s">
        <v>47</v>
      </c>
    </row>
    <row r="30" spans="1:18" s="26" customFormat="1">
      <c r="A30" s="46">
        <v>24</v>
      </c>
      <c r="B30" s="46" t="s">
        <v>34</v>
      </c>
      <c r="C30" s="47" t="s">
        <v>97</v>
      </c>
      <c r="D30" s="47" t="s">
        <v>69</v>
      </c>
      <c r="E30" s="47" t="s">
        <v>70</v>
      </c>
      <c r="F30" s="47" t="s">
        <v>93</v>
      </c>
      <c r="G30" s="47" t="s">
        <v>94</v>
      </c>
      <c r="H30" s="48" t="s">
        <v>159</v>
      </c>
      <c r="I30" s="48" t="s">
        <v>53</v>
      </c>
      <c r="J30" s="70"/>
      <c r="K30" s="66"/>
      <c r="L30" s="67"/>
      <c r="M30" s="68">
        <f t="shared" si="0"/>
        <v>0</v>
      </c>
      <c r="N30" s="69">
        <f t="shared" si="2"/>
        <v>0</v>
      </c>
      <c r="O30" s="49" t="s">
        <v>46</v>
      </c>
      <c r="P30" s="50" t="s">
        <v>47</v>
      </c>
      <c r="Q30" s="49" t="s">
        <v>46</v>
      </c>
      <c r="R30" s="50" t="s">
        <v>47</v>
      </c>
    </row>
    <row r="31" spans="1:18" s="26" customFormat="1">
      <c r="A31" s="46">
        <v>25</v>
      </c>
      <c r="B31" s="46" t="s">
        <v>34</v>
      </c>
      <c r="C31" s="47" t="s">
        <v>99</v>
      </c>
      <c r="D31" s="47" t="s">
        <v>69</v>
      </c>
      <c r="E31" s="47" t="s">
        <v>70</v>
      </c>
      <c r="F31" s="47" t="s">
        <v>95</v>
      </c>
      <c r="G31" s="47" t="s">
        <v>96</v>
      </c>
      <c r="H31" s="48" t="s">
        <v>160</v>
      </c>
      <c r="I31" s="48" t="s">
        <v>53</v>
      </c>
      <c r="J31" s="70"/>
      <c r="K31" s="66"/>
      <c r="L31" s="67"/>
      <c r="M31" s="68">
        <f t="shared" si="0"/>
        <v>0</v>
      </c>
      <c r="N31" s="69">
        <f t="shared" si="2"/>
        <v>0</v>
      </c>
      <c r="O31" s="49" t="s">
        <v>46</v>
      </c>
      <c r="P31" s="50" t="s">
        <v>47</v>
      </c>
      <c r="Q31" s="49" t="s">
        <v>46</v>
      </c>
      <c r="R31" s="50" t="s">
        <v>47</v>
      </c>
    </row>
    <row r="32" spans="1:18" s="26" customFormat="1">
      <c r="A32" s="46">
        <v>26</v>
      </c>
      <c r="B32" s="46" t="s">
        <v>34</v>
      </c>
      <c r="C32" s="47" t="s">
        <v>100</v>
      </c>
      <c r="D32" s="47" t="s">
        <v>101</v>
      </c>
      <c r="E32" s="47" t="s">
        <v>102</v>
      </c>
      <c r="F32" s="47" t="s">
        <v>60</v>
      </c>
      <c r="G32" s="47" t="s">
        <v>61</v>
      </c>
      <c r="H32" s="48" t="s">
        <v>161</v>
      </c>
      <c r="I32" s="48" t="s">
        <v>75</v>
      </c>
      <c r="J32" s="70"/>
      <c r="K32" s="66"/>
      <c r="L32" s="66"/>
      <c r="M32" s="68">
        <f t="shared" si="0"/>
        <v>0</v>
      </c>
      <c r="N32" s="69">
        <f t="shared" si="2"/>
        <v>0</v>
      </c>
      <c r="O32" s="49" t="s">
        <v>46</v>
      </c>
      <c r="P32" s="50" t="s">
        <v>47</v>
      </c>
      <c r="Q32" s="49" t="s">
        <v>46</v>
      </c>
      <c r="R32" s="50" t="s">
        <v>47</v>
      </c>
    </row>
    <row r="33" spans="1:18" s="26" customFormat="1">
      <c r="A33" s="46">
        <v>27</v>
      </c>
      <c r="B33" s="46" t="s">
        <v>34</v>
      </c>
      <c r="C33" s="47" t="s">
        <v>100</v>
      </c>
      <c r="D33" s="47" t="s">
        <v>101</v>
      </c>
      <c r="E33" s="47" t="s">
        <v>102</v>
      </c>
      <c r="F33" s="47" t="s">
        <v>58</v>
      </c>
      <c r="G33" s="47" t="s">
        <v>103</v>
      </c>
      <c r="H33" s="48" t="s">
        <v>162</v>
      </c>
      <c r="I33" s="48" t="s">
        <v>75</v>
      </c>
      <c r="J33" s="70"/>
      <c r="K33" s="66"/>
      <c r="L33" s="66"/>
      <c r="M33" s="68">
        <f t="shared" si="0"/>
        <v>0</v>
      </c>
      <c r="N33" s="69">
        <f t="shared" si="2"/>
        <v>0</v>
      </c>
      <c r="O33" s="49" t="s">
        <v>46</v>
      </c>
      <c r="P33" s="50" t="s">
        <v>47</v>
      </c>
      <c r="Q33" s="49" t="s">
        <v>46</v>
      </c>
      <c r="R33" s="50" t="s">
        <v>47</v>
      </c>
    </row>
    <row r="34" spans="1:18" s="26" customFormat="1">
      <c r="A34" s="46">
        <v>28</v>
      </c>
      <c r="B34" s="46" t="s">
        <v>34</v>
      </c>
      <c r="C34" s="47" t="s">
        <v>100</v>
      </c>
      <c r="D34" s="47" t="s">
        <v>101</v>
      </c>
      <c r="E34" s="47" t="s">
        <v>102</v>
      </c>
      <c r="F34" s="47" t="s">
        <v>58</v>
      </c>
      <c r="G34" s="47" t="s">
        <v>103</v>
      </c>
      <c r="H34" s="48" t="s">
        <v>163</v>
      </c>
      <c r="I34" s="48" t="s">
        <v>75</v>
      </c>
      <c r="J34" s="70"/>
      <c r="K34" s="66"/>
      <c r="L34" s="66"/>
      <c r="M34" s="68">
        <f t="shared" si="0"/>
        <v>0</v>
      </c>
      <c r="N34" s="69">
        <f t="shared" si="2"/>
        <v>0</v>
      </c>
      <c r="O34" s="49" t="s">
        <v>46</v>
      </c>
      <c r="P34" s="50" t="s">
        <v>47</v>
      </c>
      <c r="Q34" s="49" t="s">
        <v>46</v>
      </c>
      <c r="R34" s="50" t="s">
        <v>47</v>
      </c>
    </row>
    <row r="35" spans="1:18" s="26" customFormat="1">
      <c r="A35" s="46">
        <v>29</v>
      </c>
      <c r="B35" s="46" t="s">
        <v>34</v>
      </c>
      <c r="C35" s="47" t="s">
        <v>104</v>
      </c>
      <c r="D35" s="47" t="s">
        <v>101</v>
      </c>
      <c r="E35" s="47" t="s">
        <v>102</v>
      </c>
      <c r="F35" s="47" t="s">
        <v>105</v>
      </c>
      <c r="G35" s="47" t="s">
        <v>106</v>
      </c>
      <c r="H35" s="48" t="s">
        <v>164</v>
      </c>
      <c r="I35" s="48" t="s">
        <v>75</v>
      </c>
      <c r="J35" s="70"/>
      <c r="K35" s="66"/>
      <c r="L35" s="66"/>
      <c r="M35" s="68">
        <f t="shared" si="0"/>
        <v>0</v>
      </c>
      <c r="N35" s="69">
        <f t="shared" si="2"/>
        <v>0</v>
      </c>
      <c r="O35" s="49" t="s">
        <v>46</v>
      </c>
      <c r="P35" s="50" t="s">
        <v>47</v>
      </c>
      <c r="Q35" s="49" t="s">
        <v>46</v>
      </c>
      <c r="R35" s="50" t="s">
        <v>47</v>
      </c>
    </row>
    <row r="36" spans="1:18" s="26" customFormat="1">
      <c r="A36" s="46">
        <v>30</v>
      </c>
      <c r="B36" s="46" t="s">
        <v>34</v>
      </c>
      <c r="C36" s="47" t="s">
        <v>104</v>
      </c>
      <c r="D36" s="47" t="s">
        <v>101</v>
      </c>
      <c r="E36" s="47" t="s">
        <v>102</v>
      </c>
      <c r="F36" s="47" t="s">
        <v>107</v>
      </c>
      <c r="G36" s="47" t="s">
        <v>106</v>
      </c>
      <c r="H36" s="48" t="s">
        <v>165</v>
      </c>
      <c r="I36" s="48" t="s">
        <v>75</v>
      </c>
      <c r="J36" s="70"/>
      <c r="K36" s="66"/>
      <c r="L36" s="66"/>
      <c r="M36" s="68">
        <f t="shared" si="0"/>
        <v>0</v>
      </c>
      <c r="N36" s="69">
        <f t="shared" si="2"/>
        <v>0</v>
      </c>
      <c r="O36" s="49" t="s">
        <v>46</v>
      </c>
      <c r="P36" s="50" t="s">
        <v>47</v>
      </c>
      <c r="Q36" s="49" t="s">
        <v>46</v>
      </c>
      <c r="R36" s="50" t="s">
        <v>47</v>
      </c>
    </row>
    <row r="37" spans="1:18" s="26" customFormat="1">
      <c r="A37" s="46">
        <v>31</v>
      </c>
      <c r="B37" s="46" t="s">
        <v>34</v>
      </c>
      <c r="C37" s="47" t="s">
        <v>108</v>
      </c>
      <c r="D37" s="47" t="s">
        <v>101</v>
      </c>
      <c r="E37" s="47" t="s">
        <v>102</v>
      </c>
      <c r="F37" s="47" t="s">
        <v>109</v>
      </c>
      <c r="G37" s="47" t="s">
        <v>110</v>
      </c>
      <c r="H37" s="48" t="s">
        <v>166</v>
      </c>
      <c r="I37" s="48" t="s">
        <v>75</v>
      </c>
      <c r="J37" s="70"/>
      <c r="K37" s="66"/>
      <c r="L37" s="66"/>
      <c r="M37" s="68">
        <f t="shared" si="0"/>
        <v>0</v>
      </c>
      <c r="N37" s="69">
        <f t="shared" si="2"/>
        <v>0</v>
      </c>
      <c r="O37" s="49" t="s">
        <v>46</v>
      </c>
      <c r="P37" s="50" t="s">
        <v>47</v>
      </c>
      <c r="Q37" s="49" t="s">
        <v>46</v>
      </c>
      <c r="R37" s="50" t="s">
        <v>47</v>
      </c>
    </row>
    <row r="38" spans="1:18" s="26" customFormat="1" ht="98.25" customHeight="1">
      <c r="A38" s="18"/>
      <c r="B38" s="18"/>
      <c r="C38" s="61" t="s">
        <v>111</v>
      </c>
      <c r="D38" s="61"/>
      <c r="E38" s="61"/>
      <c r="F38" s="61"/>
      <c r="G38" s="18"/>
      <c r="H38" s="18"/>
      <c r="I38" s="27"/>
      <c r="J38" s="28"/>
      <c r="K38" s="28"/>
      <c r="L38" s="28"/>
      <c r="M38" s="30" t="s">
        <v>169</v>
      </c>
      <c r="N38" s="45">
        <f>SUM(N7:N37)</f>
        <v>0</v>
      </c>
      <c r="O38" s="18"/>
      <c r="P38" s="27"/>
      <c r="Q38" s="18"/>
      <c r="R38" s="27"/>
    </row>
    <row r="39" spans="1:18" s="26" customFormat="1" ht="21" customHeight="1">
      <c r="A39" s="18"/>
      <c r="B39" s="18"/>
      <c r="C39" s="2" t="s">
        <v>1</v>
      </c>
      <c r="D39" s="2" t="s">
        <v>2</v>
      </c>
      <c r="E39" s="2" t="s">
        <v>3</v>
      </c>
      <c r="F39" s="2" t="s">
        <v>4</v>
      </c>
      <c r="G39" s="2" t="s">
        <v>5</v>
      </c>
      <c r="H39" s="2" t="s">
        <v>6</v>
      </c>
      <c r="I39" s="2" t="s">
        <v>7</v>
      </c>
      <c r="J39" s="2" t="s">
        <v>8</v>
      </c>
      <c r="K39" s="28"/>
      <c r="L39" s="28"/>
      <c r="M39" s="29"/>
      <c r="N39" s="62">
        <v>0.23</v>
      </c>
      <c r="O39" s="18"/>
      <c r="P39" s="27"/>
      <c r="Q39" s="18"/>
      <c r="R39" s="27"/>
    </row>
    <row r="40" spans="1:18" s="26" customFormat="1" ht="49.5" customHeight="1">
      <c r="A40" s="7"/>
      <c r="B40" s="7"/>
      <c r="C40" s="6" t="s">
        <v>112</v>
      </c>
      <c r="D40" s="6" t="s">
        <v>113</v>
      </c>
      <c r="E40" s="6" t="s">
        <v>114</v>
      </c>
      <c r="F40" s="6" t="s">
        <v>115</v>
      </c>
      <c r="G40" s="6" t="s">
        <v>116</v>
      </c>
      <c r="H40" s="6" t="s">
        <v>117</v>
      </c>
      <c r="I40" s="6" t="s">
        <v>118</v>
      </c>
      <c r="J40" s="6" t="s">
        <v>119</v>
      </c>
      <c r="K40" s="28"/>
      <c r="L40" s="28"/>
      <c r="M40" s="30" t="s">
        <v>120</v>
      </c>
      <c r="N40" s="62"/>
      <c r="O40" s="18"/>
      <c r="P40" s="27"/>
      <c r="Q40" s="18"/>
      <c r="R40" s="27"/>
    </row>
    <row r="41" spans="1:18" s="26" customFormat="1" ht="14">
      <c r="A41" s="7"/>
      <c r="B41" s="7"/>
      <c r="C41" s="8" t="s">
        <v>121</v>
      </c>
      <c r="D41" s="51" t="s">
        <v>122</v>
      </c>
      <c r="E41" s="8">
        <v>4</v>
      </c>
      <c r="F41" s="52"/>
      <c r="G41" s="31">
        <v>0.23</v>
      </c>
      <c r="H41" s="32">
        <f>F41*G41+F41</f>
        <v>0</v>
      </c>
      <c r="I41" s="33">
        <f>E41*F41</f>
        <v>0</v>
      </c>
      <c r="J41" s="34">
        <f>E41*H41</f>
        <v>0</v>
      </c>
      <c r="K41" s="28"/>
      <c r="L41" s="28"/>
      <c r="M41" s="35" t="s">
        <v>123</v>
      </c>
      <c r="N41" s="36">
        <f>N38*N39</f>
        <v>0</v>
      </c>
      <c r="O41" s="18"/>
      <c r="P41" s="27"/>
      <c r="Q41" s="18"/>
      <c r="R41" s="27"/>
    </row>
    <row r="42" spans="1:18" ht="27">
      <c r="A42" s="9"/>
      <c r="B42" s="7"/>
      <c r="C42" s="8" t="s">
        <v>62</v>
      </c>
      <c r="D42" s="51" t="s">
        <v>124</v>
      </c>
      <c r="E42" s="8">
        <v>4</v>
      </c>
      <c r="F42" s="52"/>
      <c r="G42" s="31">
        <v>0.23</v>
      </c>
      <c r="H42" s="32">
        <f>F42*G42+F42</f>
        <v>0</v>
      </c>
      <c r="I42" s="33">
        <f>E42*F42</f>
        <v>0</v>
      </c>
      <c r="J42" s="34">
        <f>E42*H42</f>
        <v>0</v>
      </c>
      <c r="K42" s="19"/>
      <c r="L42" s="19"/>
      <c r="M42" s="63" t="s">
        <v>173</v>
      </c>
      <c r="N42" s="64">
        <f>N38+N41</f>
        <v>0</v>
      </c>
    </row>
    <row r="43" spans="1:18" ht="14">
      <c r="A43" s="9"/>
      <c r="C43" s="8" t="s">
        <v>75</v>
      </c>
      <c r="D43" s="51" t="s">
        <v>167</v>
      </c>
      <c r="E43" s="8">
        <v>2</v>
      </c>
      <c r="F43" s="52"/>
      <c r="G43" s="31">
        <v>0.23</v>
      </c>
      <c r="H43" s="32">
        <f>F43*G43+F43</f>
        <v>0</v>
      </c>
      <c r="I43" s="33">
        <f>E43*F43</f>
        <v>0</v>
      </c>
      <c r="J43" s="34">
        <f>E43*H43</f>
        <v>0</v>
      </c>
      <c r="M43" s="63"/>
      <c r="N43" s="64"/>
    </row>
    <row r="44" spans="1:18" ht="40.5">
      <c r="A44" s="9"/>
      <c r="B44" s="7"/>
      <c r="C44" s="8" t="s">
        <v>125</v>
      </c>
      <c r="D44" s="51" t="s">
        <v>126</v>
      </c>
      <c r="E44" s="8">
        <v>4</v>
      </c>
      <c r="F44" s="53"/>
      <c r="G44" s="31">
        <v>0.23</v>
      </c>
      <c r="H44" s="32">
        <f>F44*G44+F44</f>
        <v>0</v>
      </c>
      <c r="I44" s="33">
        <f>E44*F44</f>
        <v>0</v>
      </c>
      <c r="J44" s="34">
        <f>E44*H44</f>
        <v>0</v>
      </c>
      <c r="M44" s="63"/>
      <c r="N44" s="64"/>
    </row>
    <row r="45" spans="1:18" ht="21" customHeight="1">
      <c r="A45" s="9"/>
      <c r="B45" s="7"/>
      <c r="C45" s="8" t="s">
        <v>127</v>
      </c>
      <c r="D45" s="51" t="s">
        <v>128</v>
      </c>
      <c r="E45" s="8">
        <v>4</v>
      </c>
      <c r="F45" s="52"/>
      <c r="G45" s="31">
        <v>0.23</v>
      </c>
      <c r="H45" s="32">
        <f>F45*G45+F45</f>
        <v>0</v>
      </c>
      <c r="I45" s="33">
        <f>E45*F45</f>
        <v>0</v>
      </c>
      <c r="J45" s="34">
        <f>E45*H45</f>
        <v>0</v>
      </c>
      <c r="M45" s="63"/>
      <c r="N45" s="64"/>
    </row>
    <row r="46" spans="1:18" ht="26.5" customHeight="1">
      <c r="A46" s="9"/>
      <c r="B46" s="7"/>
      <c r="C46" s="7"/>
      <c r="D46" s="7"/>
      <c r="E46" s="37"/>
      <c r="G46" s="10"/>
      <c r="H46" s="10"/>
      <c r="I46" s="38">
        <f>SUM(I41:I45)</f>
        <v>0</v>
      </c>
      <c r="J46" s="38">
        <f>SUM(J41:J45)</f>
        <v>0</v>
      </c>
    </row>
    <row r="47" spans="1:18" ht="125">
      <c r="B47" s="9"/>
      <c r="C47" s="11"/>
      <c r="D47" s="39"/>
      <c r="E47" s="37"/>
      <c r="G47" s="10"/>
      <c r="H47" s="10"/>
      <c r="I47" s="40" t="s">
        <v>129</v>
      </c>
      <c r="J47" s="41" t="s">
        <v>174</v>
      </c>
    </row>
    <row r="48" spans="1:18" ht="14">
      <c r="B48" s="12" t="s">
        <v>130</v>
      </c>
      <c r="C48" s="12"/>
      <c r="D48" s="26"/>
      <c r="F48" s="42"/>
      <c r="J48" s="54"/>
      <c r="K48" s="54"/>
      <c r="L48" s="54"/>
      <c r="M48" s="55"/>
      <c r="N48" s="55"/>
      <c r="O48" s="55"/>
      <c r="P48" s="55"/>
    </row>
    <row r="49" spans="2:4" ht="14">
      <c r="B49" s="12" t="s">
        <v>131</v>
      </c>
      <c r="C49" s="12"/>
      <c r="D49" s="26"/>
    </row>
  </sheetData>
  <sheetProtection selectLockedCells="1" selectUnlockedCells="1"/>
  <mergeCells count="12">
    <mergeCell ref="Q5:R5"/>
    <mergeCell ref="C38:F38"/>
    <mergeCell ref="N39:N40"/>
    <mergeCell ref="M42:M45"/>
    <mergeCell ref="N42:N45"/>
    <mergeCell ref="J48:L48"/>
    <mergeCell ref="M48:P48"/>
    <mergeCell ref="B1:D2"/>
    <mergeCell ref="L2:P2"/>
    <mergeCell ref="E3:G3"/>
    <mergeCell ref="A5:I5"/>
    <mergeCell ref="O5:P5"/>
  </mergeCells>
  <dataValidations count="1">
    <dataValidation type="list" allowBlank="1" showInputMessage="1" showErrorMessage="1" sqref="O38:O41 Q38:Q41 B7:B39" xr:uid="{AFC73AD3-9299-45CB-B271-A641B85CA92E}">
      <formula1>"#REF!"</formula1>
      <formula2>0</formula2>
    </dataValidation>
  </dataValidations>
  <printOptions horizontalCentered="1"/>
  <pageMargins left="0.70833333333333337" right="0.70833333333333337" top="0.74791666666666667" bottom="0.74791666666666667" header="0.51180555555555551" footer="0.51180555555555551"/>
  <pageSetup paperSize="8" firstPageNumber="0" fitToHeight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Grotha Łukasz</dc:creator>
  <cp:lastModifiedBy>Krupińska Jolanta</cp:lastModifiedBy>
  <dcterms:created xsi:type="dcterms:W3CDTF">2025-12-09T13:34:36Z</dcterms:created>
  <dcterms:modified xsi:type="dcterms:W3CDTF">2025-12-15T07:54:14Z</dcterms:modified>
</cp:coreProperties>
</file>